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240" yWindow="5610" windowWidth="12120" windowHeight="1875"/>
  </bookViews>
  <sheets>
    <sheet name="1 полугодие 2025" sheetId="2" r:id="rId1"/>
  </sheets>
  <definedNames>
    <definedName name="_xlnm._FilterDatabase" localSheetId="0" hidden="1">'1 полугодие 2025'!$A$4:$J$50</definedName>
    <definedName name="_xlnm.Print_Titles" localSheetId="0">'1 полугодие 2025'!$4:$4</definedName>
    <definedName name="_xlnm.Print_Area" localSheetId="0">'1 полугодие 2025'!$A$1:$J$50</definedName>
  </definedNames>
  <calcPr calcId="145621"/>
</workbook>
</file>

<file path=xl/calcChain.xml><?xml version="1.0" encoding="utf-8"?>
<calcChain xmlns="http://schemas.openxmlformats.org/spreadsheetml/2006/main">
  <c r="F45" i="2" l="1"/>
  <c r="F8" i="2" l="1"/>
  <c r="F21" i="2" l="1"/>
  <c r="F16" i="2"/>
  <c r="E14" i="2"/>
  <c r="D14" i="2"/>
  <c r="D43" i="2" l="1"/>
  <c r="D38" i="2"/>
  <c r="D35" i="2"/>
  <c r="D29" i="2"/>
  <c r="D24" i="2"/>
  <c r="D17" i="2"/>
  <c r="D6" i="2"/>
  <c r="F31" i="2" l="1"/>
  <c r="F40" i="2" l="1"/>
  <c r="E17" i="2" l="1"/>
  <c r="F15" i="2"/>
  <c r="E43" i="2" l="1"/>
  <c r="E49" i="2"/>
  <c r="D49" i="2"/>
  <c r="E47" i="2"/>
  <c r="D47" i="2"/>
  <c r="D5" i="2" s="1"/>
  <c r="E38" i="2"/>
  <c r="E35" i="2"/>
  <c r="H43" i="2" l="1"/>
  <c r="F19" i="2" l="1"/>
  <c r="F7" i="2" l="1"/>
  <c r="E29" i="2" l="1"/>
  <c r="E24" i="2"/>
  <c r="E6" i="2"/>
  <c r="F6" i="2" s="1"/>
  <c r="E5" i="2" l="1"/>
  <c r="F9" i="2"/>
  <c r="F10" i="2"/>
  <c r="F11" i="2"/>
  <c r="F12" i="2"/>
  <c r="F13" i="2"/>
  <c r="F14" i="2"/>
  <c r="F17" i="2"/>
  <c r="F18" i="2"/>
  <c r="F20" i="2"/>
  <c r="F22" i="2"/>
  <c r="F23" i="2"/>
  <c r="F24" i="2"/>
  <c r="F25" i="2"/>
  <c r="F26" i="2"/>
  <c r="F27" i="2"/>
  <c r="F28" i="2"/>
  <c r="F29" i="2"/>
  <c r="F30" i="2"/>
  <c r="F32" i="2"/>
  <c r="F33" i="2"/>
  <c r="F34" i="2"/>
  <c r="F35" i="2"/>
  <c r="F36" i="2"/>
  <c r="F37" i="2"/>
  <c r="F38" i="2"/>
  <c r="F39" i="2"/>
  <c r="F41" i="2"/>
  <c r="F42" i="2"/>
  <c r="F43" i="2"/>
  <c r="F44" i="2"/>
  <c r="F46" i="2"/>
  <c r="F47" i="2"/>
  <c r="F48" i="2"/>
  <c r="F49" i="2"/>
  <c r="F50" i="2"/>
  <c r="F5" i="2" l="1"/>
  <c r="H18" i="2"/>
  <c r="H23" i="2" l="1"/>
  <c r="H40" i="2" l="1"/>
  <c r="H28" i="2" l="1"/>
  <c r="H45" i="2" l="1"/>
</calcChain>
</file>

<file path=xl/sharedStrings.xml><?xml version="1.0" encoding="utf-8"?>
<sst xmlns="http://schemas.openxmlformats.org/spreadsheetml/2006/main" count="157" uniqueCount="86">
  <si>
    <t>Наименование</t>
  </si>
  <si>
    <t>Под- раздел</t>
  </si>
  <si>
    <t>- национальная экономика</t>
  </si>
  <si>
    <t>- другие вопросы в области национальной экономики</t>
  </si>
  <si>
    <t>- образование</t>
  </si>
  <si>
    <t>- периодическая печать и издательства</t>
  </si>
  <si>
    <t>- социальная политика</t>
  </si>
  <si>
    <t>- социальное обеспечение населения</t>
  </si>
  <si>
    <t>- общегосударственные вопросы</t>
  </si>
  <si>
    <t>- общее образование</t>
  </si>
  <si>
    <t>- другие вопросы в области образования</t>
  </si>
  <si>
    <t>- национальная безопасность и правоохранительная деятельность</t>
  </si>
  <si>
    <t>- дошкольное образование</t>
  </si>
  <si>
    <t>- культура</t>
  </si>
  <si>
    <t>- пенсионное обеспечение</t>
  </si>
  <si>
    <t>- жилищно-коммунальное хозяйство</t>
  </si>
  <si>
    <t>- другие вопросы в области жилищно-коммунального хозяйства</t>
  </si>
  <si>
    <t>- сельское хозяйство и рыболовство</t>
  </si>
  <si>
    <t>- жилищное хозяйство</t>
  </si>
  <si>
    <t>- благоустройство</t>
  </si>
  <si>
    <t>01</t>
  </si>
  <si>
    <t>02</t>
  </si>
  <si>
    <t>03</t>
  </si>
  <si>
    <t>04</t>
  </si>
  <si>
    <t>07</t>
  </si>
  <si>
    <t>08</t>
  </si>
  <si>
    <t>11</t>
  </si>
  <si>
    <t>10</t>
  </si>
  <si>
    <t>09</t>
  </si>
  <si>
    <t>06</t>
  </si>
  <si>
    <t>12</t>
  </si>
  <si>
    <t>05</t>
  </si>
  <si>
    <t xml:space="preserve"> - другие общегосударственные вопросы</t>
  </si>
  <si>
    <t>- охрана семьи и детства</t>
  </si>
  <si>
    <t>- функционирование высшего должностного лица субъекта РФ и муниципального образования</t>
  </si>
  <si>
    <t>- коммунальное хозяйство</t>
  </si>
  <si>
    <t>- транспорт</t>
  </si>
  <si>
    <t>ВСЕГО</t>
  </si>
  <si>
    <t>- функционирование законодательных (представительных) органов государственной власти  и представительных органов муниципальных образований</t>
  </si>
  <si>
    <t>13</t>
  </si>
  <si>
    <t>- средства массовой информации</t>
  </si>
  <si>
    <t>- физическая культура и спорт</t>
  </si>
  <si>
    <t xml:space="preserve">- другие вопросы в области культуры, кинематографии </t>
  </si>
  <si>
    <t>- другие вопросы в области социальной политики</t>
  </si>
  <si>
    <t>- дорожное хозяйство (дорожные фонды)</t>
  </si>
  <si>
    <t xml:space="preserve"> - физическая культура</t>
  </si>
  <si>
    <t xml:space="preserve"> - массовый спорт</t>
  </si>
  <si>
    <t xml:space="preserve"> - другие вопросы в области физической культуры и спорта</t>
  </si>
  <si>
    <t xml:space="preserve"> - связь и информатика</t>
  </si>
  <si>
    <t xml:space="preserve"> -обеспечение деятельности финансовых, налоговых и таможенных органов и органов финансового (финансово-бюджетного) надзора</t>
  </si>
  <si>
    <t>Фактическое исполнение</t>
  </si>
  <si>
    <t>Раздел</t>
  </si>
  <si>
    <t>Уточненный бюджет</t>
  </si>
  <si>
    <t>% исполнения к отчетному периоду</t>
  </si>
  <si>
    <t>- обеспечение проведения выборов и референдумов</t>
  </si>
  <si>
    <t>- резервные фонды</t>
  </si>
  <si>
    <t>- дополнительное образование детей</t>
  </si>
  <si>
    <t>- водное хозяйство</t>
  </si>
  <si>
    <t xml:space="preserve">- молодежная политика </t>
  </si>
  <si>
    <t>Пояснение фактического не исполнения к утвержденному бюджету (менее 35%)</t>
  </si>
  <si>
    <t>Не распределены средства резервного фонда</t>
  </si>
  <si>
    <t>- защита населения и территории от чрезвычайных ситуаций природного и техногенного характера, пожарная безопасность</t>
  </si>
  <si>
    <t xml:space="preserve">- культура, кинематография </t>
  </si>
  <si>
    <t xml:space="preserve"> - обслуживание государственного (муниципального) долга </t>
  </si>
  <si>
    <t xml:space="preserve"> - обслуживание государственного (муниципального) внутреннего долга</t>
  </si>
  <si>
    <t>Оплата процентов по кредитам осуществляется в соответствии с заключеными муниципальными контрактами и договорами</t>
  </si>
  <si>
    <t>Мероприятия запланированы на 3 кв.</t>
  </si>
  <si>
    <t>- функционирование Правительства РФ, высших исполнительных органов субъектов РФ, местных администраций</t>
  </si>
  <si>
    <t xml:space="preserve">Реализация мероприятий по программе «Информатизация Администрации муниципального образования «Город Майкоп» будет осуществляться во 2- 4 кв. </t>
  </si>
  <si>
    <t xml:space="preserve">Заработная плата за март работникам комиссии по опеке и попечительству в отношении отдельных категорий совершеннолетних лиц перечислена  в начале апреля за счет субвенции на осуществление отдельных государственных полномочий Республики Адыгея </t>
  </si>
  <si>
    <t>Ежеквартальные сведения об исполнении бюджета муниципального образования "Город Майкоп" по расходам в разрезе разделов и подразделов классификации расходов  бюджета
за 1 полугодие 2025 года</t>
  </si>
  <si>
    <t>Пояснение фактического не исполнения к утвержденному бюджету (менее 45%)</t>
  </si>
  <si>
    <t>14</t>
  </si>
  <si>
    <t xml:space="preserve"> - другие вопросы в области национальной безопасности и правоохранительной деятельности</t>
  </si>
  <si>
    <t xml:space="preserve">Приобретение объектов недвижимого имущества в муниципальную собственность по решению суда, реализация мероприятий по программе «Улучшение жилищных условий граждан, проживающих в МО» будет осуществляться в 3- 4 кв. </t>
  </si>
  <si>
    <t xml:space="preserve">Реализация мероприятий по модернизации коммунальной инфраструктуры будет осуществляться в 3- 4 кв. </t>
  </si>
  <si>
    <t>Заработная плата  за июнь перечислена  в начале июля</t>
  </si>
  <si>
    <t>Не перераспределены зарезервированные в бюджете средства  на  выплату единовременного поощрения при выходе на пенсию, обеспечение софинансирования</t>
  </si>
  <si>
    <t xml:space="preserve"> Расходы на материальное стимулирование народных дружинников, участвующих в охране общественного порядка на территории МО запланированы на 3 кв.</t>
  </si>
  <si>
    <r>
      <t>Заработная плата  за июнь перечислена  в начале июля</t>
    </r>
    <r>
      <rPr>
        <u/>
        <sz val="10"/>
        <rFont val="Times New Roman"/>
        <family val="1"/>
        <charset val="204"/>
      </rPr>
      <t xml:space="preserve">;
</t>
    </r>
    <r>
      <rPr>
        <sz val="10"/>
        <rFont val="Times New Roman"/>
        <family val="1"/>
        <charset val="204"/>
      </rPr>
      <t>мероприятия по развитию ГО на территории МО запланированы на 3-4 кв.</t>
    </r>
  </si>
  <si>
    <t>Заработная плата  за июнь работникам управления архитектуры перечислена  в начале июля;
 реализация  мероприятий  по обустройству туристского центра города на территории МО в соответствии с туристским кодом центра города запланирована на 3-4 кв.</t>
  </si>
  <si>
    <t>Заработная плата за июнь работникам жилищно-коммунального хозяйства перечислена  в начале июля</t>
  </si>
  <si>
    <t>Заработная плата за июнь работникам МКЦ перечислена  в начале июля</t>
  </si>
  <si>
    <t>Заработная плата за июнь работникам образования перечислена  в начале июля</t>
  </si>
  <si>
    <t>Мероприятия по закупке и монтажу оборудования для создания «умных» спортивных площадок запланированы на 3-4 кв.</t>
  </si>
  <si>
    <t>Заработная плата за июнь работникам управления культуры перечислена  в начале июля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</si>
</sst>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_-* #,##0.0_р_._-;\-* #,##0.0_р_._-;_-* &quot;-&quot;?_р_._-;_-@_-"/>
    <numFmt numFmtId="166" formatCode="#,##0.0"/>
    <numFmt numFmtId="167" formatCode="0.0_ ;[Red]\-0.0\ "/>
  </numFmts>
  <fonts count="12" x14ac:knownFonts="1">
    <font>
      <sz val="12"/>
      <name val="Times New Roman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Arial Cyr"/>
    </font>
    <font>
      <sz val="8"/>
      <color rgb="FF000000"/>
      <name val="Arial"/>
      <family val="2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0">
    <xf numFmtId="0" fontId="0" fillId="0" borderId="0"/>
    <xf numFmtId="0" fontId="3" fillId="0" borderId="0"/>
    <xf numFmtId="4" fontId="4" fillId="2" borderId="2">
      <alignment horizontal="right" vertical="top" shrinkToFit="1"/>
    </xf>
    <xf numFmtId="49" fontId="5" fillId="0" borderId="2">
      <alignment horizontal="left" vertical="top" wrapText="1"/>
    </xf>
    <xf numFmtId="0" fontId="6" fillId="0" borderId="2">
      <alignment horizontal="left"/>
    </xf>
    <xf numFmtId="4" fontId="6" fillId="3" borderId="2">
      <alignment horizontal="right" vertical="top" shrinkToFit="1"/>
    </xf>
    <xf numFmtId="0" fontId="5" fillId="0" borderId="3"/>
    <xf numFmtId="0" fontId="5" fillId="0" borderId="0"/>
    <xf numFmtId="4" fontId="5" fillId="2" borderId="2">
      <alignment horizontal="right" vertical="top" shrinkToFit="1"/>
    </xf>
    <xf numFmtId="0" fontId="7" fillId="0" borderId="0"/>
    <xf numFmtId="0" fontId="5" fillId="0" borderId="0">
      <alignment horizontal="left" vertical="top" wrapText="1"/>
    </xf>
    <xf numFmtId="0" fontId="8" fillId="0" borderId="0">
      <alignment horizontal="center" wrapText="1"/>
    </xf>
    <xf numFmtId="0" fontId="8" fillId="0" borderId="0">
      <alignment horizontal="center"/>
    </xf>
    <xf numFmtId="0" fontId="5" fillId="0" borderId="0">
      <alignment wrapText="1"/>
    </xf>
    <xf numFmtId="0" fontId="5" fillId="0" borderId="0">
      <alignment horizontal="right"/>
    </xf>
    <xf numFmtId="0" fontId="5" fillId="0" borderId="7">
      <alignment horizontal="center" vertical="center" wrapText="1"/>
    </xf>
    <xf numFmtId="0" fontId="5" fillId="0" borderId="2">
      <alignment horizontal="center" vertical="center" shrinkToFit="1"/>
    </xf>
    <xf numFmtId="0" fontId="5" fillId="0" borderId="2">
      <alignment horizontal="left" vertical="top" wrapText="1"/>
    </xf>
    <xf numFmtId="0" fontId="5" fillId="0" borderId="2">
      <alignment horizontal="left" vertical="center" wrapText="1"/>
    </xf>
    <xf numFmtId="166" fontId="5" fillId="2" borderId="2">
      <alignment horizontal="right" vertical="center" shrinkToFit="1"/>
    </xf>
    <xf numFmtId="0" fontId="6" fillId="0" borderId="6">
      <alignment horizontal="left"/>
    </xf>
    <xf numFmtId="0" fontId="6" fillId="0" borderId="6">
      <alignment horizontal="left" vertical="center"/>
    </xf>
    <xf numFmtId="166" fontId="6" fillId="3" borderId="2">
      <alignment horizontal="right" vertical="center" shrinkToFit="1"/>
    </xf>
    <xf numFmtId="0" fontId="5" fillId="0" borderId="3"/>
    <xf numFmtId="0" fontId="5" fillId="0" borderId="0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4" borderId="0"/>
    <xf numFmtId="4" fontId="6" fillId="3" borderId="2">
      <alignment horizontal="right" vertical="top" shrinkToFit="1"/>
    </xf>
    <xf numFmtId="0" fontId="6" fillId="0" borderId="2">
      <alignment horizontal="left" vertical="top" wrapText="1"/>
    </xf>
    <xf numFmtId="4" fontId="5" fillId="2" borderId="2">
      <alignment horizontal="right" vertical="top" shrinkToFit="1"/>
    </xf>
    <xf numFmtId="0" fontId="5" fillId="4" borderId="0">
      <alignment horizontal="center"/>
    </xf>
    <xf numFmtId="4" fontId="5" fillId="0" borderId="2">
      <alignment horizontal="right" vertical="top" shrinkToFit="1"/>
    </xf>
    <xf numFmtId="4" fontId="5" fillId="0" borderId="0">
      <alignment horizontal="right" shrinkToFit="1"/>
    </xf>
    <xf numFmtId="166" fontId="6" fillId="3" borderId="2">
      <alignment horizontal="right" vertical="top" shrinkToFit="1"/>
    </xf>
    <xf numFmtId="166" fontId="5" fillId="2" borderId="2">
      <alignment horizontal="right" vertical="top" shrinkToFit="1"/>
    </xf>
    <xf numFmtId="4" fontId="9" fillId="0" borderId="2">
      <alignment horizontal="right"/>
    </xf>
  </cellStyleXfs>
  <cellXfs count="42">
    <xf numFmtId="0" fontId="0" fillId="0" borderId="0" xfId="0"/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top" wrapText="1"/>
    </xf>
    <xf numFmtId="165" fontId="10" fillId="0" borderId="1" xfId="0" applyNumberFormat="1" applyFont="1" applyFill="1" applyBorder="1" applyAlignment="1">
      <alignment horizontal="right" vertical="top" wrapText="1"/>
    </xf>
    <xf numFmtId="49" fontId="2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/>
    <xf numFmtId="0" fontId="2" fillId="0" borderId="0" xfId="0" applyFont="1" applyFill="1" applyAlignment="1">
      <alignment vertical="top"/>
    </xf>
    <xf numFmtId="49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2" fillId="0" borderId="5" xfId="0" applyFont="1" applyFill="1" applyBorder="1"/>
    <xf numFmtId="0" fontId="10" fillId="0" borderId="0" xfId="0" applyFont="1" applyFill="1" applyAlignment="1">
      <alignment horizontal="center"/>
    </xf>
    <xf numFmtId="167" fontId="10" fillId="0" borderId="0" xfId="0" applyNumberFormat="1" applyFont="1" applyFill="1" applyAlignment="1">
      <alignment horizontal="center"/>
    </xf>
    <xf numFmtId="0" fontId="2" fillId="0" borderId="1" xfId="0" quotePrefix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left" vertical="center" wrapText="1"/>
    </xf>
    <xf numFmtId="164" fontId="2" fillId="0" borderId="0" xfId="0" applyNumberFormat="1" applyFont="1" applyFill="1" applyAlignment="1">
      <alignment horizontal="right" vertical="top" wrapText="1"/>
    </xf>
    <xf numFmtId="2" fontId="2" fillId="0" borderId="0" xfId="0" applyNumberFormat="1" applyFont="1" applyFill="1" applyAlignment="1">
      <alignment horizontal="center" vertical="top" wrapText="1"/>
    </xf>
    <xf numFmtId="166" fontId="10" fillId="0" borderId="2" xfId="5" applyNumberFormat="1" applyFont="1" applyFill="1" applyAlignment="1" applyProtection="1">
      <alignment horizontal="right" vertical="top" shrinkToFit="1"/>
    </xf>
    <xf numFmtId="166" fontId="10" fillId="0" borderId="2" xfId="2" applyNumberFormat="1" applyFont="1" applyFill="1" applyAlignment="1" applyProtection="1">
      <alignment horizontal="right" vertical="top" shrinkToFit="1"/>
    </xf>
    <xf numFmtId="166" fontId="2" fillId="0" borderId="2" xfId="19" applyNumberFormat="1" applyFont="1" applyFill="1" applyAlignment="1" applyProtection="1">
      <alignment horizontal="right" vertical="top" shrinkToFit="1"/>
    </xf>
    <xf numFmtId="165" fontId="2" fillId="0" borderId="1" xfId="0" applyNumberFormat="1" applyFont="1" applyFill="1" applyBorder="1" applyAlignment="1">
      <alignment horizontal="right" vertical="top" wrapText="1"/>
    </xf>
    <xf numFmtId="49" fontId="2" fillId="0" borderId="2" xfId="3" applyNumberFormat="1" applyFont="1" applyFill="1" applyProtection="1">
      <alignment horizontal="left" vertical="top" wrapText="1"/>
    </xf>
    <xf numFmtId="166" fontId="10" fillId="0" borderId="2" xfId="19" applyNumberFormat="1" applyFont="1" applyFill="1" applyAlignment="1" applyProtection="1">
      <alignment horizontal="right" vertical="top" shrinkToFit="1"/>
    </xf>
    <xf numFmtId="0" fontId="2" fillId="0" borderId="3" xfId="6" applyNumberFormat="1" applyFont="1" applyFill="1" applyAlignment="1" applyProtection="1">
      <alignment vertical="top"/>
    </xf>
    <xf numFmtId="166" fontId="2" fillId="0" borderId="8" xfId="19" applyNumberFormat="1" applyFont="1" applyFill="1" applyBorder="1" applyAlignment="1" applyProtection="1">
      <alignment horizontal="right" vertical="top" shrinkToFit="1"/>
    </xf>
    <xf numFmtId="0" fontId="10" fillId="0" borderId="9" xfId="0" applyFont="1" applyFill="1" applyBorder="1" applyAlignment="1">
      <alignment horizontal="center"/>
    </xf>
    <xf numFmtId="167" fontId="10" fillId="0" borderId="9" xfId="0" applyNumberFormat="1" applyFont="1" applyFill="1" applyBorder="1" applyAlignment="1">
      <alignment horizontal="center"/>
    </xf>
    <xf numFmtId="0" fontId="2" fillId="0" borderId="9" xfId="0" applyFont="1" applyFill="1" applyBorder="1"/>
    <xf numFmtId="0" fontId="2" fillId="0" borderId="1" xfId="0" applyNumberFormat="1" applyFont="1" applyFill="1" applyBorder="1" applyAlignment="1">
      <alignment vertical="top" wrapText="1" shrinkToFit="1"/>
    </xf>
    <xf numFmtId="49" fontId="2" fillId="0" borderId="1" xfId="0" applyNumberFormat="1" applyFont="1" applyFill="1" applyBorder="1" applyAlignment="1">
      <alignment vertical="top" wrapText="1"/>
    </xf>
    <xf numFmtId="49" fontId="2" fillId="0" borderId="0" xfId="0" applyNumberFormat="1" applyFont="1" applyFill="1" applyAlignment="1">
      <alignment horizontal="center" vertical="top"/>
    </xf>
    <xf numFmtId="0" fontId="10" fillId="0" borderId="4" xfId="7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</cellXfs>
  <cellStyles count="40">
    <cellStyle name="br" xfId="27"/>
    <cellStyle name="col" xfId="26"/>
    <cellStyle name="st24" xfId="37"/>
    <cellStyle name="st25" xfId="38"/>
    <cellStyle name="st26" xfId="21"/>
    <cellStyle name="st27" xfId="22"/>
    <cellStyle name="st28" xfId="18"/>
    <cellStyle name="st29" xfId="19"/>
    <cellStyle name="style0" xfId="28"/>
    <cellStyle name="td" xfId="29"/>
    <cellStyle name="tr" xfId="25"/>
    <cellStyle name="xl21" xfId="30"/>
    <cellStyle name="xl22" xfId="15"/>
    <cellStyle name="xl23" xfId="16"/>
    <cellStyle name="xl24" xfId="20"/>
    <cellStyle name="xl25" xfId="23"/>
    <cellStyle name="xl26" xfId="10"/>
    <cellStyle name="xl27" xfId="11"/>
    <cellStyle name="xl28" xfId="12"/>
    <cellStyle name="xl29" xfId="13"/>
    <cellStyle name="xl30" xfId="14"/>
    <cellStyle name="xl31" xfId="31"/>
    <cellStyle name="xl32" xfId="7"/>
    <cellStyle name="xl33" xfId="4"/>
    <cellStyle name="xl33 2" xfId="24"/>
    <cellStyle name="xl34" xfId="5"/>
    <cellStyle name="xl34 2" xfId="17"/>
    <cellStyle name="xl35" xfId="32"/>
    <cellStyle name="xl36" xfId="6"/>
    <cellStyle name="xl36 2" xfId="33"/>
    <cellStyle name="xl37" xfId="34"/>
    <cellStyle name="xl38" xfId="3"/>
    <cellStyle name="xl38 2" xfId="35"/>
    <cellStyle name="xl39" xfId="2"/>
    <cellStyle name="xl39 2" xfId="8"/>
    <cellStyle name="xl39 3" xfId="36"/>
    <cellStyle name="xl46" xfId="39"/>
    <cellStyle name="Обычный" xfId="0" builtinId="0"/>
    <cellStyle name="Обычный 2" xfId="1"/>
    <cellStyle name="Обычный 3" xfId="9"/>
  </cellStyles>
  <dxfs count="0"/>
  <tableStyles count="0" defaultTableStyle="TableStyleMedium9" defaultPivotStyle="PivotStyleLight16"/>
  <colors>
    <mruColors>
      <color rgb="FF66FF99"/>
      <color rgb="FF66FFFF"/>
      <color rgb="FF66FF66"/>
      <color rgb="FFFF99FF"/>
      <color rgb="FFFF3399"/>
      <color rgb="FFFF99CC"/>
      <color rgb="FF99FFCC"/>
      <color rgb="FF3366FF"/>
      <color rgb="FF00FF00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J56"/>
  <sheetViews>
    <sheetView tabSelected="1" topLeftCell="A29" zoomScale="110" zoomScaleNormal="110" workbookViewId="0">
      <selection activeCell="J38" sqref="J38"/>
    </sheetView>
  </sheetViews>
  <sheetFormatPr defaultColWidth="9" defaultRowHeight="12.75" x14ac:dyDescent="0.2"/>
  <cols>
    <col min="1" max="1" width="44.5" style="5" customWidth="1"/>
    <col min="2" max="2" width="6.25" style="3" customWidth="1"/>
    <col min="3" max="3" width="5.25" style="3" customWidth="1"/>
    <col min="4" max="4" width="11.25" style="3" customWidth="1"/>
    <col min="5" max="5" width="11.625" style="3" customWidth="1"/>
    <col min="6" max="6" width="11" style="24" customWidth="1"/>
    <col min="7" max="9" width="0" style="7" hidden="1" customWidth="1"/>
    <col min="10" max="10" width="29.25" style="8" customWidth="1"/>
    <col min="11" max="16384" width="9" style="7"/>
  </cols>
  <sheetData>
    <row r="1" spans="1:10" x14ac:dyDescent="0.2">
      <c r="C1" s="6"/>
      <c r="D1" s="6"/>
      <c r="E1" s="6"/>
      <c r="F1" s="6"/>
    </row>
    <row r="2" spans="1:10" ht="52.5" customHeight="1" x14ac:dyDescent="0.2">
      <c r="A2" s="41" t="s">
        <v>70</v>
      </c>
      <c r="B2" s="41"/>
      <c r="C2" s="41"/>
      <c r="D2" s="41"/>
      <c r="E2" s="41"/>
      <c r="F2" s="41"/>
      <c r="G2" s="41"/>
      <c r="H2" s="41"/>
      <c r="I2" s="41"/>
      <c r="J2" s="41"/>
    </row>
    <row r="3" spans="1:10" x14ac:dyDescent="0.2">
      <c r="F3" s="8"/>
    </row>
    <row r="4" spans="1:10" s="11" customFormat="1" ht="54" customHeight="1" x14ac:dyDescent="0.25">
      <c r="A4" s="9" t="s">
        <v>0</v>
      </c>
      <c r="B4" s="9" t="s">
        <v>51</v>
      </c>
      <c r="C4" s="9" t="s">
        <v>1</v>
      </c>
      <c r="D4" s="9" t="s">
        <v>52</v>
      </c>
      <c r="E4" s="9" t="s">
        <v>50</v>
      </c>
      <c r="F4" s="10" t="s">
        <v>53</v>
      </c>
      <c r="G4" s="40" t="s">
        <v>59</v>
      </c>
      <c r="H4" s="40" t="s">
        <v>59</v>
      </c>
      <c r="I4" s="40" t="s">
        <v>59</v>
      </c>
      <c r="J4" s="40" t="s">
        <v>71</v>
      </c>
    </row>
    <row r="5" spans="1:10" s="11" customFormat="1" x14ac:dyDescent="0.25">
      <c r="A5" s="12" t="s">
        <v>37</v>
      </c>
      <c r="B5" s="13"/>
      <c r="C5" s="13"/>
      <c r="D5" s="26">
        <f>D6+D14+D17+D24+D29+D35+D38+D43+D47+D49</f>
        <v>7466703.5999999987</v>
      </c>
      <c r="E5" s="26">
        <f>E6+E14+E17+E24+E29+E35+E38+E43+E47+E49</f>
        <v>4169978.7999999989</v>
      </c>
      <c r="F5" s="4">
        <f t="shared" ref="F5:F50" si="0">E5/D5*100</f>
        <v>55.847654110710906</v>
      </c>
      <c r="G5" s="14">
        <v>6</v>
      </c>
      <c r="H5" s="14">
        <v>6</v>
      </c>
      <c r="I5" s="15">
        <v>6</v>
      </c>
      <c r="J5" s="16"/>
    </row>
    <row r="6" spans="1:10" s="11" customFormat="1" x14ac:dyDescent="0.2">
      <c r="A6" s="12" t="s">
        <v>8</v>
      </c>
      <c r="B6" s="13" t="s">
        <v>20</v>
      </c>
      <c r="C6" s="13"/>
      <c r="D6" s="27">
        <f>SUM(D7:D13)</f>
        <v>474363.6</v>
      </c>
      <c r="E6" s="27">
        <f>SUM(E7:E13)</f>
        <v>181709.7</v>
      </c>
      <c r="F6" s="4">
        <f>E6/D6*100</f>
        <v>38.305995653966704</v>
      </c>
      <c r="G6" s="17"/>
      <c r="H6" s="17"/>
      <c r="I6" s="18"/>
      <c r="J6" s="16"/>
    </row>
    <row r="7" spans="1:10" s="11" customFormat="1" ht="25.5" x14ac:dyDescent="0.2">
      <c r="A7" s="1" t="s">
        <v>34</v>
      </c>
      <c r="B7" s="22" t="s">
        <v>20</v>
      </c>
      <c r="C7" s="22" t="s">
        <v>21</v>
      </c>
      <c r="D7" s="28">
        <v>2954</v>
      </c>
      <c r="E7" s="28">
        <v>1109.5999999999999</v>
      </c>
      <c r="F7" s="29">
        <f>E7/D7*100</f>
        <v>37.562626946513198</v>
      </c>
      <c r="G7" s="17"/>
      <c r="H7" s="17"/>
      <c r="I7" s="18"/>
      <c r="J7" s="16" t="s">
        <v>76</v>
      </c>
    </row>
    <row r="8" spans="1:10" s="11" customFormat="1" ht="38.25" x14ac:dyDescent="0.2">
      <c r="A8" s="1" t="s">
        <v>38</v>
      </c>
      <c r="B8" s="22" t="s">
        <v>20</v>
      </c>
      <c r="C8" s="22" t="s">
        <v>22</v>
      </c>
      <c r="D8" s="28">
        <v>22881.8</v>
      </c>
      <c r="E8" s="28">
        <v>10203.1</v>
      </c>
      <c r="F8" s="29">
        <f>E8/D8*100</f>
        <v>44.590460540691737</v>
      </c>
      <c r="G8" s="17"/>
      <c r="H8" s="17"/>
      <c r="I8" s="18"/>
      <c r="J8" s="16" t="s">
        <v>76</v>
      </c>
    </row>
    <row r="9" spans="1:10" s="11" customFormat="1" ht="38.25" x14ac:dyDescent="0.2">
      <c r="A9" s="1" t="s">
        <v>67</v>
      </c>
      <c r="B9" s="22" t="s">
        <v>20</v>
      </c>
      <c r="C9" s="22" t="s">
        <v>23</v>
      </c>
      <c r="D9" s="28">
        <v>175922.9</v>
      </c>
      <c r="E9" s="28">
        <v>64640.6</v>
      </c>
      <c r="F9" s="29">
        <f t="shared" si="0"/>
        <v>36.743709886546895</v>
      </c>
      <c r="G9" s="19">
        <v>55668.9</v>
      </c>
      <c r="H9" s="20"/>
      <c r="I9" s="19"/>
      <c r="J9" s="16" t="s">
        <v>76</v>
      </c>
    </row>
    <row r="10" spans="1:10" s="11" customFormat="1" ht="38.25" x14ac:dyDescent="0.2">
      <c r="A10" s="1" t="s">
        <v>49</v>
      </c>
      <c r="B10" s="22" t="s">
        <v>20</v>
      </c>
      <c r="C10" s="22" t="s">
        <v>29</v>
      </c>
      <c r="D10" s="28">
        <v>43304</v>
      </c>
      <c r="E10" s="28">
        <v>18593</v>
      </c>
      <c r="F10" s="29">
        <f t="shared" si="0"/>
        <v>42.935987437650105</v>
      </c>
      <c r="G10" s="19">
        <v>17663.3</v>
      </c>
      <c r="H10" s="20"/>
      <c r="I10" s="19"/>
      <c r="J10" s="16" t="s">
        <v>76</v>
      </c>
    </row>
    <row r="11" spans="1:10" s="11" customFormat="1" x14ac:dyDescent="0.2">
      <c r="A11" s="30" t="s">
        <v>54</v>
      </c>
      <c r="B11" s="22" t="s">
        <v>20</v>
      </c>
      <c r="C11" s="22" t="s">
        <v>24</v>
      </c>
      <c r="D11" s="28">
        <v>2125</v>
      </c>
      <c r="E11" s="28">
        <v>0</v>
      </c>
      <c r="F11" s="29">
        <f t="shared" si="0"/>
        <v>0</v>
      </c>
      <c r="G11" s="19"/>
      <c r="H11" s="20"/>
      <c r="I11" s="19"/>
      <c r="J11" s="21" t="s">
        <v>66</v>
      </c>
    </row>
    <row r="12" spans="1:10" s="11" customFormat="1" ht="25.5" x14ac:dyDescent="0.2">
      <c r="A12" s="30" t="s">
        <v>55</v>
      </c>
      <c r="B12" s="22" t="s">
        <v>20</v>
      </c>
      <c r="C12" s="22" t="s">
        <v>26</v>
      </c>
      <c r="D12" s="28">
        <v>8755.2999999999993</v>
      </c>
      <c r="E12" s="28">
        <v>0</v>
      </c>
      <c r="F12" s="29">
        <f t="shared" si="0"/>
        <v>0</v>
      </c>
      <c r="G12" s="19"/>
      <c r="H12" s="20"/>
      <c r="I12" s="19"/>
      <c r="J12" s="16" t="s">
        <v>60</v>
      </c>
    </row>
    <row r="13" spans="1:10" s="11" customFormat="1" ht="63.75" x14ac:dyDescent="0.2">
      <c r="A13" s="1" t="s">
        <v>32</v>
      </c>
      <c r="B13" s="22" t="s">
        <v>20</v>
      </c>
      <c r="C13" s="22" t="s">
        <v>39</v>
      </c>
      <c r="D13" s="28">
        <v>218420.6</v>
      </c>
      <c r="E13" s="28">
        <v>87163.4</v>
      </c>
      <c r="F13" s="29">
        <f t="shared" si="0"/>
        <v>39.906217636981125</v>
      </c>
      <c r="G13" s="11">
        <v>83761.600000000006</v>
      </c>
      <c r="H13" s="20"/>
      <c r="J13" s="16" t="s">
        <v>77</v>
      </c>
    </row>
    <row r="14" spans="1:10" ht="25.5" x14ac:dyDescent="0.2">
      <c r="A14" s="12" t="s">
        <v>11</v>
      </c>
      <c r="B14" s="13" t="s">
        <v>22</v>
      </c>
      <c r="C14" s="13"/>
      <c r="D14" s="27">
        <f>SUM(D15:D16)</f>
        <v>80319.199999999997</v>
      </c>
      <c r="E14" s="27">
        <f>SUM(E15:E16)</f>
        <v>35168.6</v>
      </c>
      <c r="F14" s="4">
        <f t="shared" si="0"/>
        <v>43.786043685694082</v>
      </c>
      <c r="G14" s="19">
        <v>41416.300000000003</v>
      </c>
      <c r="H14" s="20"/>
      <c r="J14" s="16"/>
    </row>
    <row r="15" spans="1:10" ht="63.75" x14ac:dyDescent="0.2">
      <c r="A15" s="1" t="s">
        <v>61</v>
      </c>
      <c r="B15" s="22" t="s">
        <v>22</v>
      </c>
      <c r="C15" s="22" t="s">
        <v>27</v>
      </c>
      <c r="D15" s="28">
        <v>80019.199999999997</v>
      </c>
      <c r="E15" s="28">
        <v>35168.6</v>
      </c>
      <c r="F15" s="29">
        <f t="shared" si="0"/>
        <v>43.950201951531632</v>
      </c>
      <c r="G15" s="19"/>
      <c r="H15" s="20"/>
      <c r="J15" s="37" t="s">
        <v>79</v>
      </c>
    </row>
    <row r="16" spans="1:10" ht="63.75" x14ac:dyDescent="0.2">
      <c r="A16" s="1" t="s">
        <v>73</v>
      </c>
      <c r="B16" s="22" t="s">
        <v>22</v>
      </c>
      <c r="C16" s="22" t="s">
        <v>72</v>
      </c>
      <c r="D16" s="28">
        <v>300</v>
      </c>
      <c r="E16" s="28"/>
      <c r="F16" s="29">
        <f t="shared" si="0"/>
        <v>0</v>
      </c>
      <c r="G16" s="19"/>
      <c r="H16" s="20"/>
      <c r="J16" s="37" t="s">
        <v>78</v>
      </c>
    </row>
    <row r="17" spans="1:10" x14ac:dyDescent="0.2">
      <c r="A17" s="12" t="s">
        <v>2</v>
      </c>
      <c r="B17" s="13" t="s">
        <v>23</v>
      </c>
      <c r="C17" s="13"/>
      <c r="D17" s="27">
        <f>SUM(D18:D23)</f>
        <v>852428.6</v>
      </c>
      <c r="E17" s="27">
        <f>SUM(E18:E23)</f>
        <v>372325</v>
      </c>
      <c r="F17" s="4">
        <f t="shared" si="0"/>
        <v>43.678145008274008</v>
      </c>
      <c r="G17" s="19">
        <v>316704.90000000002</v>
      </c>
      <c r="H17" s="20"/>
      <c r="J17" s="16"/>
    </row>
    <row r="18" spans="1:10" x14ac:dyDescent="0.2">
      <c r="A18" s="1" t="s">
        <v>17</v>
      </c>
      <c r="B18" s="22" t="s">
        <v>23</v>
      </c>
      <c r="C18" s="22" t="s">
        <v>31</v>
      </c>
      <c r="D18" s="28">
        <v>10312.200000000001</v>
      </c>
      <c r="E18" s="28">
        <v>5592.2</v>
      </c>
      <c r="F18" s="29">
        <f t="shared" si="0"/>
        <v>54.228971509474214</v>
      </c>
      <c r="G18" s="19">
        <v>8542.6</v>
      </c>
      <c r="H18" s="20" t="e">
        <f>#REF!-G18</f>
        <v>#REF!</v>
      </c>
      <c r="J18" s="37"/>
    </row>
    <row r="19" spans="1:10" x14ac:dyDescent="0.2">
      <c r="A19" s="1" t="s">
        <v>57</v>
      </c>
      <c r="B19" s="22" t="s">
        <v>23</v>
      </c>
      <c r="C19" s="22" t="s">
        <v>29</v>
      </c>
      <c r="D19" s="28">
        <v>1678.3</v>
      </c>
      <c r="E19" s="28">
        <v>1200</v>
      </c>
      <c r="F19" s="29">
        <f t="shared" si="0"/>
        <v>71.500923553595911</v>
      </c>
      <c r="G19" s="19"/>
      <c r="H19" s="20"/>
      <c r="J19" s="37"/>
    </row>
    <row r="20" spans="1:10" x14ac:dyDescent="0.2">
      <c r="A20" s="1" t="s">
        <v>36</v>
      </c>
      <c r="B20" s="22" t="s">
        <v>23</v>
      </c>
      <c r="C20" s="22" t="s">
        <v>25</v>
      </c>
      <c r="D20" s="28">
        <v>108777.5</v>
      </c>
      <c r="E20" s="28">
        <v>98070.7</v>
      </c>
      <c r="F20" s="29">
        <f t="shared" si="0"/>
        <v>90.157155661786675</v>
      </c>
      <c r="G20" s="19">
        <v>21835.4</v>
      </c>
      <c r="H20" s="20"/>
      <c r="J20" s="16"/>
    </row>
    <row r="21" spans="1:10" x14ac:dyDescent="0.2">
      <c r="A21" s="1" t="s">
        <v>44</v>
      </c>
      <c r="B21" s="22" t="s">
        <v>23</v>
      </c>
      <c r="C21" s="22" t="s">
        <v>28</v>
      </c>
      <c r="D21" s="28">
        <v>574925</v>
      </c>
      <c r="E21" s="28">
        <v>256254.5</v>
      </c>
      <c r="F21" s="29">
        <f>E21/D21*100+0.4</f>
        <v>44.971813714832372</v>
      </c>
      <c r="G21" s="19">
        <v>266945.3</v>
      </c>
      <c r="H21" s="20"/>
      <c r="J21" s="16"/>
    </row>
    <row r="22" spans="1:10" ht="80.25" hidden="1" customHeight="1" x14ac:dyDescent="0.2">
      <c r="A22" s="2" t="s">
        <v>48</v>
      </c>
      <c r="B22" s="22" t="s">
        <v>23</v>
      </c>
      <c r="C22" s="22" t="s">
        <v>27</v>
      </c>
      <c r="D22" s="28"/>
      <c r="E22" s="28"/>
      <c r="F22" s="29" t="e">
        <f t="shared" si="0"/>
        <v>#DIV/0!</v>
      </c>
      <c r="G22" s="19">
        <v>3003.8</v>
      </c>
      <c r="H22" s="20"/>
      <c r="J22" s="16" t="s">
        <v>68</v>
      </c>
    </row>
    <row r="23" spans="1:10" ht="118.5" customHeight="1" x14ac:dyDescent="0.2">
      <c r="A23" s="1" t="s">
        <v>3</v>
      </c>
      <c r="B23" s="22" t="s">
        <v>23</v>
      </c>
      <c r="C23" s="22" t="s">
        <v>30</v>
      </c>
      <c r="D23" s="28">
        <v>156735.6</v>
      </c>
      <c r="E23" s="28">
        <v>11207.6</v>
      </c>
      <c r="F23" s="29">
        <f t="shared" si="0"/>
        <v>7.1506409520236627</v>
      </c>
      <c r="G23" s="19">
        <v>16377.8</v>
      </c>
      <c r="H23" s="20" t="e">
        <f>#REF!-G23</f>
        <v>#REF!</v>
      </c>
      <c r="J23" s="16" t="s">
        <v>80</v>
      </c>
    </row>
    <row r="24" spans="1:10" x14ac:dyDescent="0.2">
      <c r="A24" s="12" t="s">
        <v>15</v>
      </c>
      <c r="B24" s="13" t="s">
        <v>31</v>
      </c>
      <c r="C24" s="13"/>
      <c r="D24" s="27">
        <f>SUM(D25:D28)</f>
        <v>1747695.1</v>
      </c>
      <c r="E24" s="27">
        <f>SUM(E25:E28)</f>
        <v>869353.1</v>
      </c>
      <c r="F24" s="4">
        <f t="shared" si="0"/>
        <v>49.742835578128016</v>
      </c>
      <c r="G24" s="19">
        <v>204078.6</v>
      </c>
      <c r="H24" s="20"/>
      <c r="J24" s="16"/>
    </row>
    <row r="25" spans="1:10" ht="96.75" customHeight="1" x14ac:dyDescent="0.2">
      <c r="A25" s="1" t="s">
        <v>18</v>
      </c>
      <c r="B25" s="22" t="s">
        <v>31</v>
      </c>
      <c r="C25" s="22" t="s">
        <v>20</v>
      </c>
      <c r="D25" s="28">
        <v>61091</v>
      </c>
      <c r="E25" s="28">
        <v>0</v>
      </c>
      <c r="F25" s="29">
        <f t="shared" si="0"/>
        <v>0</v>
      </c>
      <c r="G25" s="19">
        <v>37627</v>
      </c>
      <c r="H25" s="20"/>
      <c r="J25" s="21" t="s">
        <v>74</v>
      </c>
    </row>
    <row r="26" spans="1:10" ht="51" x14ac:dyDescent="0.2">
      <c r="A26" s="1" t="s">
        <v>35</v>
      </c>
      <c r="B26" s="22" t="s">
        <v>31</v>
      </c>
      <c r="C26" s="22" t="s">
        <v>21</v>
      </c>
      <c r="D26" s="28">
        <v>172422.2</v>
      </c>
      <c r="E26" s="28">
        <v>53999.6</v>
      </c>
      <c r="F26" s="29">
        <f t="shared" si="0"/>
        <v>31.31824092257261</v>
      </c>
      <c r="G26" s="19">
        <v>16997.400000000001</v>
      </c>
      <c r="H26" s="20"/>
      <c r="J26" s="21" t="s">
        <v>75</v>
      </c>
    </row>
    <row r="27" spans="1:10" x14ac:dyDescent="0.2">
      <c r="A27" s="1" t="s">
        <v>19</v>
      </c>
      <c r="B27" s="22" t="s">
        <v>31</v>
      </c>
      <c r="C27" s="22" t="s">
        <v>22</v>
      </c>
      <c r="D27" s="28">
        <v>1394274.6</v>
      </c>
      <c r="E27" s="28">
        <v>771310.7</v>
      </c>
      <c r="F27" s="29">
        <f t="shared" si="0"/>
        <v>55.319855930818782</v>
      </c>
      <c r="G27" s="19">
        <v>104550.8</v>
      </c>
      <c r="H27" s="20"/>
      <c r="J27" s="21"/>
    </row>
    <row r="28" spans="1:10" ht="38.25" x14ac:dyDescent="0.2">
      <c r="A28" s="1" t="s">
        <v>16</v>
      </c>
      <c r="B28" s="22" t="s">
        <v>31</v>
      </c>
      <c r="C28" s="22" t="s">
        <v>31</v>
      </c>
      <c r="D28" s="28">
        <v>119907.3</v>
      </c>
      <c r="E28" s="28">
        <v>44042.8</v>
      </c>
      <c r="F28" s="29">
        <f t="shared" si="0"/>
        <v>36.730707805112786</v>
      </c>
      <c r="G28" s="19">
        <v>44903.3</v>
      </c>
      <c r="H28" s="20" t="e">
        <f>#REF!-G28</f>
        <v>#REF!</v>
      </c>
      <c r="J28" s="16" t="s">
        <v>81</v>
      </c>
    </row>
    <row r="29" spans="1:10" x14ac:dyDescent="0.2">
      <c r="A29" s="12" t="s">
        <v>4</v>
      </c>
      <c r="B29" s="13" t="s">
        <v>24</v>
      </c>
      <c r="C29" s="13"/>
      <c r="D29" s="27">
        <f>SUM(D30:D34)</f>
        <v>3614620.1999999997</v>
      </c>
      <c r="E29" s="27">
        <f>SUM(E30:E34)</f>
        <v>2296147.6999999993</v>
      </c>
      <c r="F29" s="4">
        <f t="shared" si="0"/>
        <v>63.523899412723893</v>
      </c>
      <c r="G29" s="19">
        <v>1353328</v>
      </c>
      <c r="H29" s="20"/>
      <c r="J29" s="16"/>
    </row>
    <row r="30" spans="1:10" x14ac:dyDescent="0.2">
      <c r="A30" s="1" t="s">
        <v>12</v>
      </c>
      <c r="B30" s="22" t="s">
        <v>24</v>
      </c>
      <c r="C30" s="22" t="s">
        <v>20</v>
      </c>
      <c r="D30" s="28">
        <v>1234617.6000000001</v>
      </c>
      <c r="E30" s="28">
        <v>739201.7</v>
      </c>
      <c r="F30" s="29">
        <f t="shared" si="0"/>
        <v>59.872927455432347</v>
      </c>
      <c r="G30" s="19">
        <v>581946.69999999995</v>
      </c>
      <c r="H30" s="20"/>
      <c r="J30" s="16"/>
    </row>
    <row r="31" spans="1:10" x14ac:dyDescent="0.2">
      <c r="A31" s="1" t="s">
        <v>9</v>
      </c>
      <c r="B31" s="22" t="s">
        <v>24</v>
      </c>
      <c r="C31" s="22" t="s">
        <v>21</v>
      </c>
      <c r="D31" s="28">
        <v>2173481.2999999998</v>
      </c>
      <c r="E31" s="28">
        <v>1463321.4</v>
      </c>
      <c r="F31" s="29">
        <f>E31/D31*100+0.7</f>
        <v>68.02615550913643</v>
      </c>
      <c r="G31" s="19">
        <v>716988</v>
      </c>
      <c r="H31" s="20"/>
      <c r="J31" s="16"/>
    </row>
    <row r="32" spans="1:10" x14ac:dyDescent="0.2">
      <c r="A32" s="30" t="s">
        <v>56</v>
      </c>
      <c r="B32" s="22" t="s">
        <v>24</v>
      </c>
      <c r="C32" s="22" t="s">
        <v>22</v>
      </c>
      <c r="D32" s="28">
        <v>80369.8</v>
      </c>
      <c r="E32" s="28">
        <v>41969.8</v>
      </c>
      <c r="F32" s="29">
        <f t="shared" si="0"/>
        <v>52.220859078907758</v>
      </c>
      <c r="G32" s="19"/>
      <c r="H32" s="20"/>
      <c r="J32" s="16"/>
    </row>
    <row r="33" spans="1:10" ht="25.5" x14ac:dyDescent="0.2">
      <c r="A33" s="1" t="s">
        <v>58</v>
      </c>
      <c r="B33" s="22" t="s">
        <v>24</v>
      </c>
      <c r="C33" s="22" t="s">
        <v>24</v>
      </c>
      <c r="D33" s="28">
        <v>9719.7999999999993</v>
      </c>
      <c r="E33" s="28">
        <v>3036.8</v>
      </c>
      <c r="F33" s="29">
        <f t="shared" si="0"/>
        <v>31.243441223070441</v>
      </c>
      <c r="G33" s="19">
        <v>13716.9</v>
      </c>
      <c r="H33" s="20"/>
      <c r="J33" s="16" t="s">
        <v>82</v>
      </c>
    </row>
    <row r="34" spans="1:10" ht="38.25" x14ac:dyDescent="0.2">
      <c r="A34" s="1" t="s">
        <v>10</v>
      </c>
      <c r="B34" s="22" t="s">
        <v>24</v>
      </c>
      <c r="C34" s="22" t="s">
        <v>28</v>
      </c>
      <c r="D34" s="28">
        <v>116431.7</v>
      </c>
      <c r="E34" s="28">
        <v>48618</v>
      </c>
      <c r="F34" s="29">
        <f t="shared" si="0"/>
        <v>41.756669360663807</v>
      </c>
      <c r="G34" s="19">
        <v>40676.400000000001</v>
      </c>
      <c r="H34" s="20"/>
      <c r="J34" s="16" t="s">
        <v>83</v>
      </c>
    </row>
    <row r="35" spans="1:10" x14ac:dyDescent="0.2">
      <c r="A35" s="12" t="s">
        <v>62</v>
      </c>
      <c r="B35" s="13" t="s">
        <v>25</v>
      </c>
      <c r="C35" s="13"/>
      <c r="D35" s="31">
        <f>SUM(D36:D37)</f>
        <v>256324.09999999998</v>
      </c>
      <c r="E35" s="31">
        <f>SUM(E36:E37)</f>
        <v>171187.40000000002</v>
      </c>
      <c r="F35" s="4">
        <f t="shared" si="0"/>
        <v>66.785526604794484</v>
      </c>
      <c r="G35" s="19">
        <v>106210.1</v>
      </c>
      <c r="H35" s="20"/>
      <c r="J35" s="16"/>
    </row>
    <row r="36" spans="1:10" x14ac:dyDescent="0.2">
      <c r="A36" s="1" t="s">
        <v>13</v>
      </c>
      <c r="B36" s="22" t="s">
        <v>25</v>
      </c>
      <c r="C36" s="22" t="s">
        <v>20</v>
      </c>
      <c r="D36" s="28">
        <v>245669.3</v>
      </c>
      <c r="E36" s="28">
        <v>167092.20000000001</v>
      </c>
      <c r="F36" s="29">
        <f t="shared" si="0"/>
        <v>68.015091832801261</v>
      </c>
      <c r="G36" s="19">
        <v>95866.9</v>
      </c>
      <c r="H36" s="20"/>
      <c r="J36" s="16"/>
    </row>
    <row r="37" spans="1:10" ht="38.25" x14ac:dyDescent="0.2">
      <c r="A37" s="1" t="s">
        <v>42</v>
      </c>
      <c r="B37" s="22" t="s">
        <v>25</v>
      </c>
      <c r="C37" s="22" t="s">
        <v>23</v>
      </c>
      <c r="D37" s="28">
        <v>10654.8</v>
      </c>
      <c r="E37" s="28">
        <v>4095.2</v>
      </c>
      <c r="F37" s="29">
        <f t="shared" si="0"/>
        <v>38.4352592258888</v>
      </c>
      <c r="G37" s="19">
        <v>10343.200000000001</v>
      </c>
      <c r="H37" s="20"/>
      <c r="J37" s="16" t="s">
        <v>85</v>
      </c>
    </row>
    <row r="38" spans="1:10" x14ac:dyDescent="0.2">
      <c r="A38" s="12" t="s">
        <v>6</v>
      </c>
      <c r="B38" s="13" t="s">
        <v>27</v>
      </c>
      <c r="C38" s="13"/>
      <c r="D38" s="31">
        <f>SUM(D39:D42)</f>
        <v>304604.30000000005</v>
      </c>
      <c r="E38" s="31">
        <f>SUM(E39:E42)</f>
        <v>166066.79999999999</v>
      </c>
      <c r="F38" s="4">
        <f t="shared" si="0"/>
        <v>54.518862668714775</v>
      </c>
      <c r="G38" s="19">
        <v>216552.4</v>
      </c>
      <c r="H38" s="20"/>
      <c r="J38" s="16"/>
    </row>
    <row r="39" spans="1:10" x14ac:dyDescent="0.2">
      <c r="A39" s="1" t="s">
        <v>14</v>
      </c>
      <c r="B39" s="22" t="s">
        <v>27</v>
      </c>
      <c r="C39" s="22" t="s">
        <v>20</v>
      </c>
      <c r="D39" s="28">
        <v>30018</v>
      </c>
      <c r="E39" s="28">
        <v>15557.1</v>
      </c>
      <c r="F39" s="29">
        <f t="shared" si="0"/>
        <v>51.825904457325613</v>
      </c>
      <c r="G39" s="19">
        <v>9428.9</v>
      </c>
      <c r="H39" s="20"/>
      <c r="J39" s="16"/>
    </row>
    <row r="40" spans="1:10" x14ac:dyDescent="0.2">
      <c r="A40" s="1" t="s">
        <v>7</v>
      </c>
      <c r="B40" s="22" t="s">
        <v>27</v>
      </c>
      <c r="C40" s="22" t="s">
        <v>22</v>
      </c>
      <c r="D40" s="28">
        <v>100543.6</v>
      </c>
      <c r="E40" s="28">
        <v>54840.9</v>
      </c>
      <c r="F40" s="29">
        <f>E40/D40*100+0.3</f>
        <v>54.84439665975755</v>
      </c>
      <c r="G40" s="19">
        <v>88692</v>
      </c>
      <c r="H40" s="20" t="e">
        <f>#REF!-G40</f>
        <v>#REF!</v>
      </c>
      <c r="J40" s="16"/>
    </row>
    <row r="41" spans="1:10" x14ac:dyDescent="0.2">
      <c r="A41" s="1" t="s">
        <v>33</v>
      </c>
      <c r="B41" s="22" t="s">
        <v>27</v>
      </c>
      <c r="C41" s="22" t="s">
        <v>23</v>
      </c>
      <c r="D41" s="28">
        <v>174042.7</v>
      </c>
      <c r="E41" s="28">
        <v>95668.800000000003</v>
      </c>
      <c r="F41" s="29">
        <f t="shared" si="0"/>
        <v>54.968579549731189</v>
      </c>
      <c r="G41" s="19">
        <v>117445.5</v>
      </c>
      <c r="H41" s="20"/>
      <c r="J41" s="16"/>
    </row>
    <row r="42" spans="1:10" ht="114" hidden="1" customHeight="1" x14ac:dyDescent="0.2">
      <c r="A42" s="38" t="s">
        <v>43</v>
      </c>
      <c r="B42" s="22" t="s">
        <v>27</v>
      </c>
      <c r="C42" s="22" t="s">
        <v>29</v>
      </c>
      <c r="D42" s="28"/>
      <c r="E42" s="28"/>
      <c r="F42" s="29" t="e">
        <f t="shared" si="0"/>
        <v>#DIV/0!</v>
      </c>
      <c r="G42" s="19">
        <v>985.9</v>
      </c>
      <c r="H42" s="20"/>
      <c r="J42" s="16" t="s">
        <v>69</v>
      </c>
    </row>
    <row r="43" spans="1:10" x14ac:dyDescent="0.2">
      <c r="A43" s="12" t="s">
        <v>41</v>
      </c>
      <c r="B43" s="13" t="s">
        <v>26</v>
      </c>
      <c r="C43" s="13"/>
      <c r="D43" s="31">
        <f>SUM(D44:D46)</f>
        <v>115697.09999999999</v>
      </c>
      <c r="E43" s="31">
        <f>SUM(E44:E46)</f>
        <v>69733.5</v>
      </c>
      <c r="F43" s="4">
        <f t="shared" si="0"/>
        <v>60.27247009648471</v>
      </c>
      <c r="G43" s="19">
        <v>16126.6</v>
      </c>
      <c r="H43" s="20">
        <f>SUM(D43:E43)</f>
        <v>185430.59999999998</v>
      </c>
      <c r="J43" s="16"/>
    </row>
    <row r="44" spans="1:10" x14ac:dyDescent="0.2">
      <c r="A44" s="1" t="s">
        <v>45</v>
      </c>
      <c r="B44" s="22" t="s">
        <v>26</v>
      </c>
      <c r="C44" s="22" t="s">
        <v>20</v>
      </c>
      <c r="D44" s="28">
        <v>74578.8</v>
      </c>
      <c r="E44" s="28">
        <v>51488.4</v>
      </c>
      <c r="F44" s="29">
        <f t="shared" si="0"/>
        <v>69.03892258926129</v>
      </c>
      <c r="G44" s="19">
        <v>9520</v>
      </c>
      <c r="H44" s="20"/>
      <c r="J44" s="16"/>
    </row>
    <row r="45" spans="1:10" ht="51" x14ac:dyDescent="0.2">
      <c r="A45" s="1" t="s">
        <v>46</v>
      </c>
      <c r="B45" s="22" t="s">
        <v>26</v>
      </c>
      <c r="C45" s="22" t="s">
        <v>21</v>
      </c>
      <c r="D45" s="28">
        <v>33767.599999999999</v>
      </c>
      <c r="E45" s="28">
        <v>14768.1</v>
      </c>
      <c r="F45" s="29">
        <f>E45/D45*100</f>
        <v>43.734526587616536</v>
      </c>
      <c r="G45" s="19">
        <v>2537.6999999999998</v>
      </c>
      <c r="H45" s="20" t="e">
        <f>#REF!-G45</f>
        <v>#REF!</v>
      </c>
      <c r="J45" s="16" t="s">
        <v>84</v>
      </c>
    </row>
    <row r="46" spans="1:10" x14ac:dyDescent="0.2">
      <c r="A46" s="1" t="s">
        <v>47</v>
      </c>
      <c r="B46" s="22" t="s">
        <v>26</v>
      </c>
      <c r="C46" s="22" t="s">
        <v>31</v>
      </c>
      <c r="D46" s="28">
        <v>7350.7</v>
      </c>
      <c r="E46" s="28">
        <v>3477</v>
      </c>
      <c r="F46" s="29">
        <f t="shared" si="0"/>
        <v>47.301617533024064</v>
      </c>
      <c r="G46" s="19">
        <v>4068.8</v>
      </c>
      <c r="H46" s="20"/>
      <c r="J46" s="16"/>
    </row>
    <row r="47" spans="1:10" x14ac:dyDescent="0.2">
      <c r="A47" s="12" t="s">
        <v>40</v>
      </c>
      <c r="B47" s="13" t="s">
        <v>30</v>
      </c>
      <c r="C47" s="13"/>
      <c r="D47" s="31">
        <f>SUM(D48:D48)</f>
        <v>9766.5</v>
      </c>
      <c r="E47" s="31">
        <f>SUM(E48:E48)</f>
        <v>8287</v>
      </c>
      <c r="F47" s="4">
        <f t="shared" si="0"/>
        <v>84.851277325551635</v>
      </c>
      <c r="G47" s="19">
        <v>18448.7</v>
      </c>
      <c r="H47" s="20"/>
      <c r="J47" s="16"/>
    </row>
    <row r="48" spans="1:10" x14ac:dyDescent="0.2">
      <c r="A48" s="1" t="s">
        <v>5</v>
      </c>
      <c r="B48" s="22" t="s">
        <v>30</v>
      </c>
      <c r="C48" s="22" t="s">
        <v>21</v>
      </c>
      <c r="D48" s="28">
        <v>9766.5</v>
      </c>
      <c r="E48" s="28">
        <v>8287</v>
      </c>
      <c r="F48" s="29">
        <f t="shared" si="0"/>
        <v>84.851277325551635</v>
      </c>
      <c r="G48" s="19">
        <v>8023.3</v>
      </c>
      <c r="H48" s="20"/>
      <c r="J48" s="16"/>
    </row>
    <row r="49" spans="1:10" ht="28.5" customHeight="1" x14ac:dyDescent="0.2">
      <c r="A49" s="23" t="s">
        <v>63</v>
      </c>
      <c r="B49" s="13" t="s">
        <v>39</v>
      </c>
      <c r="C49" s="13"/>
      <c r="D49" s="31">
        <f>SUM(D50)</f>
        <v>10884.9</v>
      </c>
      <c r="E49" s="31">
        <f>SUM(E50)</f>
        <v>0</v>
      </c>
      <c r="F49" s="4">
        <f t="shared" si="0"/>
        <v>0</v>
      </c>
      <c r="G49" s="19">
        <v>29290.6</v>
      </c>
      <c r="H49" s="20"/>
      <c r="J49" s="16"/>
    </row>
    <row r="50" spans="1:10" ht="54" customHeight="1" x14ac:dyDescent="0.2">
      <c r="A50" s="1" t="s">
        <v>64</v>
      </c>
      <c r="B50" s="22" t="s">
        <v>39</v>
      </c>
      <c r="C50" s="22" t="s">
        <v>20</v>
      </c>
      <c r="D50" s="33">
        <v>10884.9</v>
      </c>
      <c r="E50" s="33">
        <v>0</v>
      </c>
      <c r="F50" s="29">
        <f t="shared" si="0"/>
        <v>0</v>
      </c>
      <c r="G50" s="34">
        <v>29290.6</v>
      </c>
      <c r="H50" s="35"/>
      <c r="I50" s="36"/>
      <c r="J50" s="16" t="s">
        <v>65</v>
      </c>
    </row>
    <row r="51" spans="1:10" x14ac:dyDescent="0.2">
      <c r="D51" s="8"/>
      <c r="E51" s="8"/>
    </row>
    <row r="52" spans="1:10" x14ac:dyDescent="0.2">
      <c r="D52" s="32"/>
      <c r="E52" s="32"/>
    </row>
    <row r="54" spans="1:10" x14ac:dyDescent="0.2">
      <c r="B54" s="39"/>
      <c r="D54" s="25"/>
      <c r="E54" s="25"/>
    </row>
    <row r="56" spans="1:10" x14ac:dyDescent="0.2">
      <c r="D56" s="25"/>
      <c r="E56" s="25"/>
    </row>
  </sheetData>
  <mergeCells count="1">
    <mergeCell ref="A2:J2"/>
  </mergeCells>
  <phoneticPr fontId="1" type="noConversion"/>
  <pageMargins left="0.39370078740157483" right="0.39370078740157483" top="0.39370078740157483" bottom="0.39370078740157483" header="0.15748031496062992" footer="0.2362204724409449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полугодие 2025</vt:lpstr>
      <vt:lpstr>'1 полугодие 2025'!Заголовки_для_печати</vt:lpstr>
      <vt:lpstr>'1 полугодие 2025'!Область_печати</vt:lpstr>
    </vt:vector>
  </TitlesOfParts>
  <Company>FinDep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Бузенко Светлана</dc:creator>
  <cp:lastModifiedBy>Светецкая О.В.</cp:lastModifiedBy>
  <cp:lastPrinted>2025-07-10T07:28:50Z</cp:lastPrinted>
  <dcterms:created xsi:type="dcterms:W3CDTF">2007-05-22T11:35:20Z</dcterms:created>
  <dcterms:modified xsi:type="dcterms:W3CDTF">2025-07-21T07:13:40Z</dcterms:modified>
</cp:coreProperties>
</file>